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760"/>
  </bookViews>
  <sheets>
    <sheet name="Pavimentação Bloquete 19 Etp 2 " sheetId="7" r:id="rId1"/>
  </sheets>
  <externalReferences>
    <externalReference r:id="rId2"/>
  </externalReferences>
  <definedNames>
    <definedName name="Abertura">[1]LICITAÇÃO!$H$28:$H$32</definedName>
    <definedName name="_xlnm.Print_Area" localSheetId="0">'Pavimentação Bloquete 19 Etp 2 '!$A$1:$K$46</definedName>
    <definedName name="Local">#REF!</definedName>
    <definedName name="modadlidade">#REF!</definedName>
    <definedName name="Modalidade">#REF!</definedName>
    <definedName name="Modalidades">#REF!</definedName>
    <definedName name="Processo">#REF!</definedName>
  </definedNames>
  <calcPr calcId="145621"/>
</workbook>
</file>

<file path=xl/calcChain.xml><?xml version="1.0" encoding="utf-8"?>
<calcChain xmlns="http://schemas.openxmlformats.org/spreadsheetml/2006/main">
  <c r="I29" i="7" l="1"/>
  <c r="I28" i="7" s="1"/>
  <c r="H29" i="7"/>
  <c r="K29" i="7" s="1"/>
  <c r="K28" i="7" s="1"/>
  <c r="J28" i="7"/>
  <c r="I27" i="7"/>
  <c r="I26" i="7" s="1"/>
  <c r="H27" i="7"/>
  <c r="K27" i="7" s="1"/>
  <c r="K26" i="7" s="1"/>
  <c r="J26" i="7"/>
  <c r="I25" i="7"/>
  <c r="H25" i="7"/>
  <c r="K25" i="7" s="1"/>
  <c r="I24" i="7"/>
  <c r="H24" i="7"/>
  <c r="K24" i="7" s="1"/>
  <c r="I23" i="7"/>
  <c r="H23" i="7"/>
  <c r="K23" i="7" s="1"/>
  <c r="J22" i="7"/>
  <c r="J13" i="7" s="1"/>
  <c r="I21" i="7"/>
  <c r="H21" i="7"/>
  <c r="K21" i="7" s="1"/>
  <c r="I20" i="7"/>
  <c r="H20" i="7"/>
  <c r="K20" i="7" s="1"/>
  <c r="I19" i="7"/>
  <c r="H19" i="7"/>
  <c r="K19" i="7" s="1"/>
  <c r="I17" i="7"/>
  <c r="H17" i="7"/>
  <c r="K17" i="7" s="1"/>
  <c r="I16" i="7"/>
  <c r="H16" i="7"/>
  <c r="K16" i="7" s="1"/>
  <c r="I15" i="7"/>
  <c r="H15" i="7"/>
  <c r="K15" i="7" s="1"/>
  <c r="I14" i="7"/>
  <c r="H14" i="7"/>
  <c r="K14" i="7" s="1"/>
  <c r="H12" i="7"/>
  <c r="K12" i="7" s="1"/>
  <c r="I12" i="7"/>
  <c r="I11" i="7"/>
  <c r="H11" i="7"/>
  <c r="K11" i="7" s="1"/>
  <c r="I10" i="7"/>
  <c r="H10" i="7"/>
  <c r="K10" i="7" s="1"/>
  <c r="I9" i="7"/>
  <c r="H9" i="7"/>
  <c r="K9" i="7" s="1"/>
  <c r="I8" i="7"/>
  <c r="H8" i="7"/>
  <c r="K8" i="7" s="1"/>
  <c r="I7" i="7"/>
  <c r="H7" i="7"/>
  <c r="K7" i="7" s="1"/>
  <c r="J6" i="7"/>
  <c r="J18" i="7" l="1"/>
  <c r="I22" i="7"/>
  <c r="K22" i="7"/>
  <c r="I18" i="7"/>
  <c r="I13" i="7"/>
  <c r="I6" i="7"/>
  <c r="K13" i="7"/>
  <c r="K6" i="7"/>
  <c r="K18" i="7"/>
  <c r="K31" i="7" l="1"/>
</calcChain>
</file>

<file path=xl/sharedStrings.xml><?xml version="1.0" encoding="utf-8"?>
<sst xmlns="http://schemas.openxmlformats.org/spreadsheetml/2006/main" count="113" uniqueCount="84">
  <si>
    <t>DESCRIÇÃO DOS SERVIÇOS</t>
  </si>
  <si>
    <t>UND</t>
  </si>
  <si>
    <t>QUANT.</t>
  </si>
  <si>
    <t>1.1</t>
  </si>
  <si>
    <t>1.6</t>
  </si>
  <si>
    <t>CÓDIGO</t>
  </si>
  <si>
    <t>M</t>
  </si>
  <si>
    <t>1.2</t>
  </si>
  <si>
    <t>1.3</t>
  </si>
  <si>
    <t>1.4</t>
  </si>
  <si>
    <t>1.5</t>
  </si>
  <si>
    <t>DEM-PIS-065</t>
  </si>
  <si>
    <t>DEM-MFC-005</t>
  </si>
  <si>
    <t>DEM-SAR-005</t>
  </si>
  <si>
    <t>SARJETA TIPO 1 - 50 X 5 CM, I = 3 %, PADRÃO DEOP-MG</t>
  </si>
  <si>
    <t>DRE-SAR-005</t>
  </si>
  <si>
    <t>DEMOLIÇÃO  DE SARJETA TIPO 1 - 50 X 5 CM, I = 3 %, PADRÃO DEOP-MG</t>
  </si>
  <si>
    <t>URB-MFC-005</t>
  </si>
  <si>
    <t>OBR-VIA-215</t>
  </si>
  <si>
    <t>EXECUÇÃO DE CALÇAMENTO EM BLOQUETE - E = 8 CM - FCK = 35 MPA,INCLUINDO FORNECIMENTO E TRANSPORTE DE TODOS OS MATERIAIS,COLCHÃO DE ASSENTAMENTO E = 6 CM</t>
  </si>
  <si>
    <t xml:space="preserve">CARGA MANUAL DE ENTULHO EM CAMINHAO BASCULANTE 6 M3 </t>
  </si>
  <si>
    <t>CARGA E DESCARGA MECANIZADAS DE ENTULHO EM CAMINHAO BASCULANTE 6 M3</t>
  </si>
  <si>
    <t>CALÇAMENTO EM BLOQUETE, RETIRADA E REASSENTAMENTO SOBRE COXIM DE AREIA</t>
  </si>
  <si>
    <t>REMOÇÃO DE MEIO-FIO PRÉ-MOLDADO DE CONCRETO  INCLUSIVE CARGA</t>
  </si>
  <si>
    <t>DEMOLIÇÃO DE PAVIMENTO PARALELEPÍPEDO E/OU CONCRETO DE CONCRETO REJUNTADOS COM AREIA INCLUSIVE AFASTAMENTO E EMPILHAMENTO</t>
  </si>
  <si>
    <t>VALOR   (R$)         COM BDI</t>
  </si>
  <si>
    <t>VALOR   (R$)         SEM BDI</t>
  </si>
  <si>
    <t>REFERÊNCIA</t>
  </si>
  <si>
    <t>PREÇO UNIT. (R$)              SEM BDI</t>
  </si>
  <si>
    <t>RODRIGO TEIXEIRA DE OLIVEIRA
GERENTE DE INFRAESTRUTURA 
CREA 5062990258
SECRETARIA DE OBRAS
PREFEITURA MUNICIPAL DE POUSO ALEGRE</t>
  </si>
  <si>
    <t>PREÇO UNIT. (R$)              COM BDI</t>
  </si>
  <si>
    <t>Planilha Orçamentária</t>
  </si>
  <si>
    <t>ITEM</t>
  </si>
  <si>
    <t>1.0</t>
  </si>
  <si>
    <t xml:space="preserve">TRANSPORTE COM CAMINHÃO BASCULANTE DE 6 M3, EM VIA URBANA PAVIMENTADA  DMT ATÉ 30 KM </t>
  </si>
  <si>
    <t>DEMOLIÇÕES E TRANSPORTE</t>
  </si>
  <si>
    <t>2.0</t>
  </si>
  <si>
    <t>3.0</t>
  </si>
  <si>
    <t>DRENAGEM</t>
  </si>
  <si>
    <t>2.1</t>
  </si>
  <si>
    <t>2.2</t>
  </si>
  <si>
    <t>2.3</t>
  </si>
  <si>
    <t>3.1</t>
  </si>
  <si>
    <t>3.2</t>
  </si>
  <si>
    <t xml:space="preserve">
MEIO-FIO DE CONCRETO PRÉ-MOLDADO TIPO A - (12 X 16,7 X 35) CM, INCLUSIVE ESCAVAÇÃO E REATERRO</t>
  </si>
  <si>
    <t>PAVIMENTAÇÃO</t>
  </si>
  <si>
    <t>REMOÇÃO E REASSENTAMENTO DE MEIO-FIO PRÉ-MOLDADO DE CONCRETO COM REAPROVEITAMENTO</t>
  </si>
  <si>
    <t>3.3</t>
  </si>
  <si>
    <t>4.0</t>
  </si>
  <si>
    <t>4.1</t>
  </si>
  <si>
    <t>4.2</t>
  </si>
  <si>
    <t>4.3</t>
  </si>
  <si>
    <t>PISO DE CONCRETO PRÉ-MOLDADO INTERTRAVADO E = 8 CM - FCK = 35 MPA, INCLUINDO FORNECIMENTO E TRANSPORTE DE TODOS OS MATERIAIS, COLCHÃO DE ASSENTAMENTO E = 6 CM</t>
  </si>
  <si>
    <t>OBR-VIA-217</t>
  </si>
  <si>
    <t>M2</t>
  </si>
  <si>
    <t>5.0</t>
  </si>
  <si>
    <t>MÃO DE OBRA</t>
  </si>
  <si>
    <t>CALCETEIRO COM ENCARGOS COMPLEMENTARES</t>
  </si>
  <si>
    <t>HORA</t>
  </si>
  <si>
    <t>5.1</t>
  </si>
  <si>
    <t>ESCAVAÇÃO E CARGA MECANIZADA EM MATERIAL DE 1ª CATEGORIA</t>
  </si>
  <si>
    <t xml:space="preserve"> TER-ESC-015</t>
  </si>
  <si>
    <t>M3</t>
  </si>
  <si>
    <t>6.0</t>
  </si>
  <si>
    <t>REFORÇO DO SUB-LEITO (EXECUÇÃO, INCLUINDO ESCAVAÇÃO, CARGA, DESCARGA, HOMOGENIZAÇÃO, UMIDECIMENTO, ESPALHAMENTO E COMPACTAÇÃO DO MATERIAL)</t>
  </si>
  <si>
    <t>OBR-VIA-135</t>
  </si>
  <si>
    <t>EXECUÇÃO E COMPACTAÇÃO DE BASE E OU SUB BASE COM BRITA GRADUADA SIMPLES - EXCLUSIVE CARGA E TRANSPORTE</t>
  </si>
  <si>
    <t>COLCHÃO DRENANTE DE AREIA (EXECUÇÃO, INCLUINDO ESPALHAMENTO E FORNECIMENTO DE TODOS OS MATERIAIS, EXCETO TRANSPORTE DOS AGREGADOS)</t>
  </si>
  <si>
    <t xml:space="preserve">RO-40988 </t>
  </si>
  <si>
    <t>6.1</t>
  </si>
  <si>
    <t xml:space="preserve"> ESCAVAÇÃO MANUAL DE VALAS H &lt;= 1,50 M </t>
  </si>
  <si>
    <t xml:space="preserve">TER-ESC-035 </t>
  </si>
  <si>
    <t>2.4</t>
  </si>
  <si>
    <t>M3XKM</t>
  </si>
  <si>
    <t>ESCAVAÇÕES E BASE PAVIMENTO</t>
  </si>
  <si>
    <t>URB-MFC-020</t>
  </si>
  <si>
    <t>OBR-VIA-208</t>
  </si>
  <si>
    <t>MAO-OFC-010</t>
  </si>
  <si>
    <t xml:space="preserve">OBRA:  Execução de serviços de pavimentação em concreto pré-moldado (Pisos de Bloquetes e Intertravados) e drenagem superficial </t>
  </si>
  <si>
    <t>EXECUÇÃO DE COLCHÃO DRENANTE</t>
  </si>
  <si>
    <t>SINAPI ABR/19</t>
  </si>
  <si>
    <t>Base de Preços: SINAPI ABR/19 e SETOP ABR/19</t>
  </si>
  <si>
    <t>SETOP - ABR/19</t>
  </si>
  <si>
    <t>Data: 31/07/2019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</si>
</sst>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-&quot;R$&quot;\ * #,##0.00_-;\-&quot;R$&quot;\ * #,##0.00_-;_-&quot;R$&quot;\ * &quot;-&quot;??_-;_-@_-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8"/>
      <color rgb="FF000000"/>
      <name val="CenturyGothic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</font>
    <font>
      <sz val="10.5"/>
      <name val="Calibri"/>
      <family val="2"/>
    </font>
    <font>
      <b/>
      <i/>
      <sz val="11"/>
      <name val="Calibri"/>
      <family val="2"/>
    </font>
    <font>
      <b/>
      <sz val="14"/>
      <color theme="1"/>
      <name val="Calibri"/>
      <family val="2"/>
      <scheme val="minor"/>
    </font>
    <font>
      <sz val="8"/>
      <name val="CenturyGothic"/>
    </font>
    <font>
      <sz val="9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7">
    <xf numFmtId="0" fontId="0" fillId="0" borderId="0" xfId="0"/>
    <xf numFmtId="49" fontId="2" fillId="2" borderId="1" xfId="1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10" fillId="2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0" xfId="1" applyFont="1" applyFill="1" applyBorder="1"/>
    <xf numFmtId="0" fontId="13" fillId="0" borderId="0" xfId="1" applyFont="1" applyAlignment="1">
      <alignment horizontal="left" vertical="center"/>
    </xf>
    <xf numFmtId="0" fontId="14" fillId="0" borderId="9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14" fillId="0" borderId="0" xfId="1" applyFont="1" applyBorder="1" applyAlignment="1">
      <alignment horizontal="left" vertical="center" wrapText="1"/>
    </xf>
    <xf numFmtId="164" fontId="14" fillId="0" borderId="0" xfId="4" applyFont="1" applyBorder="1" applyAlignment="1">
      <alignment horizontal="center" vertical="center"/>
    </xf>
    <xf numFmtId="0" fontId="1" fillId="3" borderId="0" xfId="1" applyFill="1"/>
    <xf numFmtId="0" fontId="11" fillId="3" borderId="9" xfId="1" applyFont="1" applyFill="1" applyBorder="1" applyAlignment="1">
      <alignment horizontal="center"/>
    </xf>
    <xf numFmtId="0" fontId="11" fillId="3" borderId="0" xfId="1" applyFont="1" applyFill="1" applyBorder="1" applyAlignment="1">
      <alignment horizontal="center"/>
    </xf>
    <xf numFmtId="0" fontId="12" fillId="3" borderId="10" xfId="1" applyFont="1" applyFill="1" applyBorder="1"/>
    <xf numFmtId="0" fontId="15" fillId="0" borderId="9" xfId="1" applyFont="1" applyBorder="1" applyAlignment="1">
      <alignment vertical="center" wrapText="1"/>
    </xf>
    <xf numFmtId="0" fontId="15" fillId="0" borderId="0" xfId="1" applyFont="1" applyBorder="1" applyAlignment="1">
      <alignment vertical="center" wrapText="1"/>
    </xf>
    <xf numFmtId="49" fontId="10" fillId="2" borderId="21" xfId="1" applyNumberFormat="1" applyFont="1" applyFill="1" applyBorder="1" applyAlignment="1">
      <alignment horizontal="center" vertical="center" wrapText="1"/>
    </xf>
    <xf numFmtId="164" fontId="14" fillId="0" borderId="10" xfId="4" applyFont="1" applyBorder="1" applyAlignment="1">
      <alignment horizontal="center" vertical="center"/>
    </xf>
    <xf numFmtId="0" fontId="15" fillId="0" borderId="10" xfId="1" applyFont="1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9" fontId="5" fillId="2" borderId="19" xfId="1" applyNumberFormat="1" applyFont="1" applyFill="1" applyBorder="1" applyAlignment="1">
      <alignment horizontal="center" vertical="center" wrapText="1"/>
    </xf>
    <xf numFmtId="0" fontId="3" fillId="4" borderId="19" xfId="1" applyFont="1" applyFill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wrapText="1"/>
    </xf>
    <xf numFmtId="3" fontId="6" fillId="4" borderId="1" xfId="0" applyNumberFormat="1" applyFont="1" applyFill="1" applyBorder="1" applyAlignment="1">
      <alignment horizontal="center"/>
    </xf>
    <xf numFmtId="2" fontId="6" fillId="4" borderId="1" xfId="0" applyNumberFormat="1" applyFont="1" applyFill="1" applyBorder="1" applyAlignment="1">
      <alignment horizontal="center"/>
    </xf>
    <xf numFmtId="2" fontId="3" fillId="4" borderId="1" xfId="1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" fontId="3" fillId="4" borderId="1" xfId="1" applyNumberFormat="1" applyFont="1" applyFill="1" applyBorder="1" applyAlignment="1">
      <alignment horizontal="center" wrapText="1"/>
    </xf>
    <xf numFmtId="0" fontId="0" fillId="4" borderId="1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4" fontId="2" fillId="4" borderId="4" xfId="1" applyNumberFormat="1" applyFont="1" applyFill="1" applyBorder="1" applyAlignment="1">
      <alignment horizontal="center" wrapText="1"/>
    </xf>
    <xf numFmtId="0" fontId="0" fillId="4" borderId="0" xfId="0" applyFill="1" applyBorder="1" applyAlignment="1">
      <alignment horizontal="center"/>
    </xf>
    <xf numFmtId="4" fontId="9" fillId="4" borderId="18" xfId="0" applyNumberFormat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center" wrapText="1"/>
    </xf>
    <xf numFmtId="0" fontId="9" fillId="4" borderId="19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left"/>
    </xf>
    <xf numFmtId="0" fontId="0" fillId="4" borderId="1" xfId="0" applyFill="1" applyBorder="1"/>
    <xf numFmtId="4" fontId="9" fillId="4" borderId="1" xfId="0" applyNumberFormat="1" applyFont="1" applyFill="1" applyBorder="1"/>
    <xf numFmtId="4" fontId="9" fillId="4" borderId="20" xfId="0" applyNumberFormat="1" applyFont="1" applyFill="1" applyBorder="1"/>
    <xf numFmtId="4" fontId="9" fillId="4" borderId="21" xfId="0" applyNumberFormat="1" applyFont="1" applyFill="1" applyBorder="1"/>
    <xf numFmtId="0" fontId="1" fillId="3" borderId="19" xfId="1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4" borderId="4" xfId="1" applyFont="1" applyFill="1" applyBorder="1" applyAlignment="1">
      <alignment horizontal="center"/>
    </xf>
    <xf numFmtId="4" fontId="9" fillId="4" borderId="21" xfId="0" applyNumberFormat="1" applyFont="1" applyFill="1" applyBorder="1" applyAlignment="1">
      <alignment horizontal="right"/>
    </xf>
    <xf numFmtId="0" fontId="0" fillId="4" borderId="20" xfId="0" applyFill="1" applyBorder="1" applyAlignment="1">
      <alignment horizontal="center"/>
    </xf>
    <xf numFmtId="2" fontId="1" fillId="3" borderId="1" xfId="1" applyNumberFormat="1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left" wrapText="1"/>
    </xf>
    <xf numFmtId="0" fontId="18" fillId="3" borderId="1" xfId="0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4" fontId="1" fillId="3" borderId="1" xfId="1" applyNumberFormat="1" applyFont="1" applyFill="1" applyBorder="1" applyAlignment="1">
      <alignment horizontal="right" wrapText="1"/>
    </xf>
    <xf numFmtId="0" fontId="19" fillId="3" borderId="1" xfId="0" applyFont="1" applyFill="1" applyBorder="1" applyAlignment="1">
      <alignment horizontal="right"/>
    </xf>
    <xf numFmtId="4" fontId="1" fillId="3" borderId="21" xfId="1" applyNumberFormat="1" applyFont="1" applyFill="1" applyBorder="1" applyAlignment="1">
      <alignment horizontal="right" wrapText="1"/>
    </xf>
    <xf numFmtId="0" fontId="17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/>
    </xf>
    <xf numFmtId="3" fontId="19" fillId="3" borderId="1" xfId="0" applyNumberFormat="1" applyFont="1" applyFill="1" applyBorder="1" applyAlignment="1">
      <alignment horizontal="center"/>
    </xf>
    <xf numFmtId="0" fontId="19" fillId="3" borderId="20" xfId="0" applyFont="1" applyFill="1" applyBorder="1" applyAlignment="1">
      <alignment horizontal="right"/>
    </xf>
    <xf numFmtId="0" fontId="17" fillId="3" borderId="20" xfId="0" applyFont="1" applyFill="1" applyBorder="1" applyAlignment="1">
      <alignment horizontal="right" wrapText="1"/>
    </xf>
    <xf numFmtId="0" fontId="12" fillId="3" borderId="8" xfId="1" applyFont="1" applyFill="1" applyBorder="1" applyAlignment="1">
      <alignment horizontal="center" vertical="top" wrapText="1"/>
    </xf>
    <xf numFmtId="0" fontId="12" fillId="3" borderId="0" xfId="1" applyFont="1" applyFill="1" applyBorder="1" applyAlignment="1">
      <alignment horizontal="center" vertical="top"/>
    </xf>
    <xf numFmtId="0" fontId="16" fillId="3" borderId="9" xfId="0" applyFont="1" applyFill="1" applyBorder="1" applyAlignment="1">
      <alignment horizontal="left" wrapText="1"/>
    </xf>
    <xf numFmtId="0" fontId="16" fillId="3" borderId="0" xfId="0" applyFont="1" applyFill="1" applyBorder="1" applyAlignment="1">
      <alignment horizontal="left" wrapText="1"/>
    </xf>
    <xf numFmtId="0" fontId="16" fillId="3" borderId="10" xfId="0" applyFont="1" applyFill="1" applyBorder="1" applyAlignment="1">
      <alignment horizontal="left" wrapText="1"/>
    </xf>
    <xf numFmtId="0" fontId="16" fillId="3" borderId="14" xfId="0" applyFont="1" applyFill="1" applyBorder="1" applyAlignment="1">
      <alignment horizontal="left"/>
    </xf>
    <xf numFmtId="0" fontId="16" fillId="3" borderId="15" xfId="0" applyFont="1" applyFill="1" applyBorder="1" applyAlignment="1">
      <alignment horizontal="left"/>
    </xf>
    <xf numFmtId="0" fontId="16" fillId="3" borderId="16" xfId="0" applyFont="1" applyFill="1" applyBorder="1" applyAlignment="1">
      <alignment horizontal="left"/>
    </xf>
    <xf numFmtId="0" fontId="16" fillId="3" borderId="22" xfId="0" applyFont="1" applyFill="1" applyBorder="1" applyAlignment="1">
      <alignment horizontal="left"/>
    </xf>
    <xf numFmtId="0" fontId="16" fillId="3" borderId="2" xfId="0" applyFont="1" applyFill="1" applyBorder="1" applyAlignment="1">
      <alignment horizontal="left"/>
    </xf>
    <xf numFmtId="0" fontId="16" fillId="3" borderId="3" xfId="0" applyFont="1" applyFill="1" applyBorder="1" applyAlignment="1">
      <alignment horizontal="left"/>
    </xf>
    <xf numFmtId="0" fontId="16" fillId="3" borderId="20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16" fillId="3" borderId="16" xfId="0" applyFont="1" applyFill="1" applyBorder="1" applyAlignment="1">
      <alignment horizontal="center"/>
    </xf>
    <xf numFmtId="0" fontId="4" fillId="4" borderId="17" xfId="1" applyFont="1" applyFill="1" applyBorder="1" applyAlignment="1">
      <alignment horizontal="center"/>
    </xf>
    <xf numFmtId="0" fontId="4" fillId="4" borderId="4" xfId="1" applyFont="1" applyFill="1" applyBorder="1" applyAlignment="1">
      <alignment horizontal="center"/>
    </xf>
  </cellXfs>
  <cellStyles count="6">
    <cellStyle name="Moeda 2" xfId="3"/>
    <cellStyle name="Normal" xfId="0" builtinId="0"/>
    <cellStyle name="Normal 2" xfId="1"/>
    <cellStyle name="Separador de milhares 10" xfId="5"/>
    <cellStyle name="Separador de milhares 2" xfId="2"/>
    <cellStyle name="Vírgula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38098</xdr:colOff>
      <xdr:row>0</xdr:row>
      <xdr:rowOff>28575</xdr:rowOff>
    </xdr:from>
    <xdr:to>
      <xdr:col>10</xdr:col>
      <xdr:colOff>857250</xdr:colOff>
      <xdr:row>1</xdr:row>
      <xdr:rowOff>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" y="28575"/>
          <a:ext cx="10820402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9523</xdr:colOff>
      <xdr:row>39</xdr:row>
      <xdr:rowOff>0</xdr:rowOff>
    </xdr:from>
    <xdr:to>
      <xdr:col>10</xdr:col>
      <xdr:colOff>841374</xdr:colOff>
      <xdr:row>46</xdr:row>
      <xdr:rowOff>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3" y="15906750"/>
          <a:ext cx="10833101" cy="13493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X\Desktop\LICITA&#199;&#213;ES\_Padr&#227;o%20RX\TP%20001_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OPONENTE"/>
      <sheetName val="LICITAÇÃO"/>
      <sheetName val="Envelope"/>
      <sheetName val="Decl Menor"/>
      <sheetName val="Decl Fatos Impeditivos"/>
      <sheetName val="Decl Idoneidade"/>
      <sheetName val="Decl Pleno Cumprimento"/>
      <sheetName val="Índices"/>
      <sheetName val="Decl Equip MO"/>
      <sheetName val="Decl Pessoal"/>
      <sheetName val="Proposta Detahada"/>
      <sheetName val="Cronograma"/>
      <sheetName val="Plano de Execução"/>
      <sheetName val="Procuração"/>
      <sheetName val="RECIBO DE RETIRADA"/>
      <sheetName val="Termo de Renuncia"/>
      <sheetName val=" Decl Banco"/>
      <sheetName val="Proc Visita Técnica"/>
      <sheetName val="Visita Técnica"/>
      <sheetName val="Indice"/>
      <sheetName val="Declaração1"/>
      <sheetName val="Declaração2"/>
      <sheetName val="Declaração3"/>
      <sheetName val="Declaração4"/>
    </sheetNames>
    <sheetDataSet>
      <sheetData sheetId="0"/>
      <sheetData sheetId="1">
        <row r="6">
          <cell r="C6" t="str">
            <v>RX CONSTRUTORA LTDA - EPP</v>
          </cell>
        </row>
      </sheetData>
      <sheetData sheetId="2">
        <row r="6">
          <cell r="C6" t="str">
            <v>PREFEITURA MUNICIPAL DE PERDÕES/MG</v>
          </cell>
        </row>
        <row r="28">
          <cell r="H28" t="str">
            <v>Processo:</v>
          </cell>
        </row>
        <row r="29">
          <cell r="H29" t="str">
            <v>Processo Licitatório:</v>
          </cell>
        </row>
        <row r="30">
          <cell r="H30" t="str">
            <v>Processo Administrativo:</v>
          </cell>
        </row>
        <row r="31">
          <cell r="H31" t="str">
            <v>Edital:</v>
          </cell>
        </row>
        <row r="32">
          <cell r="H32" t="str">
            <v>Edital de Licitação: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9">
          <cell r="A29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tabSelected="1" zoomScaleNormal="100" workbookViewId="0">
      <selection activeCell="I10" sqref="I10"/>
    </sheetView>
  </sheetViews>
  <sheetFormatPr defaultRowHeight="15"/>
  <cols>
    <col min="1" max="1" width="7" customWidth="1"/>
    <col min="2" max="2" width="13.5703125" customWidth="1"/>
    <col min="3" max="3" width="11.85546875" bestFit="1" customWidth="1"/>
    <col min="4" max="4" width="68.7109375" customWidth="1"/>
    <col min="5" max="5" width="7.140625" customWidth="1"/>
    <col min="6" max="6" width="9.140625" bestFit="1" customWidth="1"/>
    <col min="7" max="7" width="7.85546875" customWidth="1"/>
    <col min="8" max="8" width="11.5703125" customWidth="1"/>
    <col min="9" max="9" width="13.140625" bestFit="1" customWidth="1"/>
    <col min="10" max="10" width="10.85546875" hidden="1" customWidth="1"/>
    <col min="11" max="11" width="13.140625" customWidth="1"/>
  </cols>
  <sheetData>
    <row r="1" spans="1:14" ht="107.25" customHeight="1" thickBot="1">
      <c r="A1" s="51"/>
      <c r="B1" s="52"/>
      <c r="C1" s="52"/>
      <c r="D1" s="52"/>
      <c r="E1" s="52"/>
      <c r="F1" s="52"/>
      <c r="G1" s="52"/>
      <c r="H1" s="52"/>
      <c r="I1" s="52"/>
      <c r="J1" s="52"/>
      <c r="K1" s="53"/>
    </row>
    <row r="2" spans="1:14" ht="22.5" customHeight="1">
      <c r="A2" s="73" t="s">
        <v>78</v>
      </c>
      <c r="B2" s="74"/>
      <c r="C2" s="74"/>
      <c r="D2" s="74"/>
      <c r="E2" s="74"/>
      <c r="F2" s="74"/>
      <c r="G2" s="74"/>
      <c r="H2" s="74"/>
      <c r="I2" s="74"/>
      <c r="J2" s="74"/>
      <c r="K2" s="75"/>
    </row>
    <row r="3" spans="1:14" ht="21.75" customHeight="1">
      <c r="A3" s="76" t="s">
        <v>81</v>
      </c>
      <c r="B3" s="77"/>
      <c r="C3" s="77"/>
      <c r="D3" s="77"/>
      <c r="E3" s="77"/>
      <c r="F3" s="77"/>
      <c r="G3" s="77"/>
      <c r="H3" s="77"/>
      <c r="I3" s="77"/>
      <c r="J3" s="77"/>
      <c r="K3" s="78"/>
    </row>
    <row r="4" spans="1:14" ht="21.75" customHeight="1">
      <c r="A4" s="79" t="s">
        <v>31</v>
      </c>
      <c r="B4" s="80"/>
      <c r="C4" s="80"/>
      <c r="D4" s="80"/>
      <c r="E4" s="80"/>
      <c r="F4" s="80"/>
      <c r="G4" s="80"/>
      <c r="H4" s="81"/>
      <c r="I4" s="82" t="s">
        <v>83</v>
      </c>
      <c r="J4" s="83"/>
      <c r="K4" s="84"/>
      <c r="N4" s="5"/>
    </row>
    <row r="5" spans="1:14" ht="45">
      <c r="A5" s="26" t="s">
        <v>32</v>
      </c>
      <c r="B5" s="2" t="s">
        <v>27</v>
      </c>
      <c r="C5" s="2" t="s">
        <v>5</v>
      </c>
      <c r="D5" s="1" t="s">
        <v>0</v>
      </c>
      <c r="E5" s="2" t="s">
        <v>1</v>
      </c>
      <c r="F5" s="2" t="s">
        <v>2</v>
      </c>
      <c r="G5" s="4" t="s">
        <v>28</v>
      </c>
      <c r="H5" s="4" t="s">
        <v>30</v>
      </c>
      <c r="I5" s="4" t="s">
        <v>26</v>
      </c>
      <c r="J5" s="4"/>
      <c r="K5" s="18" t="s">
        <v>25</v>
      </c>
    </row>
    <row r="6" spans="1:14" ht="24.75" customHeight="1">
      <c r="A6" s="43" t="s">
        <v>33</v>
      </c>
      <c r="B6" s="44"/>
      <c r="C6" s="44"/>
      <c r="D6" s="45" t="s">
        <v>35</v>
      </c>
      <c r="E6" s="36"/>
      <c r="F6" s="36"/>
      <c r="G6" s="46"/>
      <c r="H6" s="47"/>
      <c r="I6" s="48">
        <f>SUM(I7:I12)</f>
        <v>483250</v>
      </c>
      <c r="J6" s="48">
        <f>ROUND(SUM(J7:J11),2)</f>
        <v>0</v>
      </c>
      <c r="K6" s="49">
        <f>SUM(K7:K12)</f>
        <v>600341.5</v>
      </c>
    </row>
    <row r="7" spans="1:14" ht="40.5" customHeight="1">
      <c r="A7" s="50" t="s">
        <v>3</v>
      </c>
      <c r="B7" s="41" t="s">
        <v>82</v>
      </c>
      <c r="C7" s="58" t="s">
        <v>12</v>
      </c>
      <c r="D7" s="59" t="s">
        <v>23</v>
      </c>
      <c r="E7" s="60" t="s">
        <v>6</v>
      </c>
      <c r="F7" s="61">
        <v>5000</v>
      </c>
      <c r="G7" s="57">
        <v>8.41</v>
      </c>
      <c r="H7" s="57">
        <f>G7*1.2423</f>
        <v>10.447742999999999</v>
      </c>
      <c r="I7" s="62">
        <f t="shared" ref="I7:I25" si="0">ROUND(F7*G7,2)</f>
        <v>42050</v>
      </c>
      <c r="J7" s="63"/>
      <c r="K7" s="64">
        <f>ROUND(H7*F7,2)</f>
        <v>52238.720000000001</v>
      </c>
    </row>
    <row r="8" spans="1:14" ht="40.5" customHeight="1">
      <c r="A8" s="50" t="s">
        <v>7</v>
      </c>
      <c r="B8" s="41" t="s">
        <v>82</v>
      </c>
      <c r="C8" s="58" t="s">
        <v>11</v>
      </c>
      <c r="D8" s="59" t="s">
        <v>24</v>
      </c>
      <c r="E8" s="60" t="s">
        <v>54</v>
      </c>
      <c r="F8" s="61">
        <v>15000</v>
      </c>
      <c r="G8" s="57">
        <v>11.77</v>
      </c>
      <c r="H8" s="57">
        <f t="shared" ref="H8:H25" si="1">G8*1.2423</f>
        <v>14.621870999999999</v>
      </c>
      <c r="I8" s="62">
        <f t="shared" si="0"/>
        <v>176550</v>
      </c>
      <c r="J8" s="63"/>
      <c r="K8" s="64">
        <f t="shared" ref="K8:K25" si="2">ROUND(H8*F8,2)</f>
        <v>219328.07</v>
      </c>
    </row>
    <row r="9" spans="1:14" ht="40.5" customHeight="1">
      <c r="A9" s="50" t="s">
        <v>8</v>
      </c>
      <c r="B9" s="41" t="s">
        <v>82</v>
      </c>
      <c r="C9" s="58" t="s">
        <v>13</v>
      </c>
      <c r="D9" s="65" t="s">
        <v>16</v>
      </c>
      <c r="E9" s="60" t="s">
        <v>54</v>
      </c>
      <c r="F9" s="61">
        <v>3000</v>
      </c>
      <c r="G9" s="57">
        <v>13.45</v>
      </c>
      <c r="H9" s="57">
        <f t="shared" si="1"/>
        <v>16.708935</v>
      </c>
      <c r="I9" s="62">
        <f t="shared" si="0"/>
        <v>40350</v>
      </c>
      <c r="J9" s="63"/>
      <c r="K9" s="64">
        <f t="shared" si="2"/>
        <v>50126.81</v>
      </c>
    </row>
    <row r="10" spans="1:14" ht="40.5" customHeight="1">
      <c r="A10" s="50" t="s">
        <v>9</v>
      </c>
      <c r="B10" s="42" t="s">
        <v>80</v>
      </c>
      <c r="C10" s="66">
        <v>72897</v>
      </c>
      <c r="D10" s="65" t="s">
        <v>20</v>
      </c>
      <c r="E10" s="60" t="s">
        <v>62</v>
      </c>
      <c r="F10" s="61">
        <v>2500</v>
      </c>
      <c r="G10" s="57">
        <v>19.059999999999999</v>
      </c>
      <c r="H10" s="57">
        <f t="shared" si="1"/>
        <v>23.678237999999997</v>
      </c>
      <c r="I10" s="62">
        <f t="shared" si="0"/>
        <v>47650</v>
      </c>
      <c r="J10" s="63"/>
      <c r="K10" s="64">
        <f t="shared" si="2"/>
        <v>59195.6</v>
      </c>
    </row>
    <row r="11" spans="1:14" ht="40.5" customHeight="1">
      <c r="A11" s="50" t="s">
        <v>10</v>
      </c>
      <c r="B11" s="42" t="s">
        <v>80</v>
      </c>
      <c r="C11" s="66">
        <v>72898</v>
      </c>
      <c r="D11" s="59" t="s">
        <v>21</v>
      </c>
      <c r="E11" s="60" t="s">
        <v>62</v>
      </c>
      <c r="F11" s="61">
        <v>5000</v>
      </c>
      <c r="G11" s="57">
        <v>3.93</v>
      </c>
      <c r="H11" s="57">
        <f t="shared" si="1"/>
        <v>4.8822390000000002</v>
      </c>
      <c r="I11" s="62">
        <f t="shared" si="0"/>
        <v>19650</v>
      </c>
      <c r="J11" s="63"/>
      <c r="K11" s="64">
        <f t="shared" si="2"/>
        <v>24411.200000000001</v>
      </c>
    </row>
    <row r="12" spans="1:14" ht="40.5" customHeight="1">
      <c r="A12" s="50" t="s">
        <v>4</v>
      </c>
      <c r="B12" s="42" t="s">
        <v>80</v>
      </c>
      <c r="C12" s="66">
        <v>97914</v>
      </c>
      <c r="D12" s="59" t="s">
        <v>34</v>
      </c>
      <c r="E12" s="60" t="s">
        <v>73</v>
      </c>
      <c r="F12" s="61">
        <v>100000</v>
      </c>
      <c r="G12" s="57">
        <v>1.57</v>
      </c>
      <c r="H12" s="57">
        <f t="shared" si="1"/>
        <v>1.9504110000000001</v>
      </c>
      <c r="I12" s="62">
        <f t="shared" si="0"/>
        <v>157000</v>
      </c>
      <c r="J12" s="63"/>
      <c r="K12" s="64">
        <f t="shared" si="2"/>
        <v>195041.1</v>
      </c>
    </row>
    <row r="13" spans="1:14" ht="24.75" customHeight="1">
      <c r="A13" s="43" t="s">
        <v>36</v>
      </c>
      <c r="B13" s="44"/>
      <c r="C13" s="44"/>
      <c r="D13" s="45" t="s">
        <v>74</v>
      </c>
      <c r="E13" s="36"/>
      <c r="F13" s="36"/>
      <c r="G13" s="36"/>
      <c r="H13" s="47"/>
      <c r="I13" s="48">
        <f>SUM(I14:I17)</f>
        <v>847240</v>
      </c>
      <c r="J13" s="49">
        <f>ROUND(SUM(J19:J24),2)</f>
        <v>0</v>
      </c>
      <c r="K13" s="55">
        <f>SUM(K14:K17)</f>
        <v>1052526.26</v>
      </c>
    </row>
    <row r="14" spans="1:14" ht="40.5" customHeight="1">
      <c r="A14" s="50" t="s">
        <v>39</v>
      </c>
      <c r="B14" s="41" t="s">
        <v>82</v>
      </c>
      <c r="C14" s="66" t="s">
        <v>61</v>
      </c>
      <c r="D14" s="59" t="s">
        <v>60</v>
      </c>
      <c r="E14" s="67" t="s">
        <v>62</v>
      </c>
      <c r="F14" s="68">
        <v>15000</v>
      </c>
      <c r="G14" s="57">
        <v>3.3</v>
      </c>
      <c r="H14" s="57">
        <f t="shared" ref="H14:H17" si="3">G14*1.2423</f>
        <v>4.0995900000000001</v>
      </c>
      <c r="I14" s="62">
        <f t="shared" ref="I14:I17" si="4">ROUND(F14*G14,2)</f>
        <v>49500</v>
      </c>
      <c r="J14" s="63"/>
      <c r="K14" s="64">
        <f t="shared" ref="K14:K17" si="5">ROUND(H14*F14,2)</f>
        <v>61493.85</v>
      </c>
    </row>
    <row r="15" spans="1:14" ht="40.5" customHeight="1">
      <c r="A15" s="50" t="s">
        <v>40</v>
      </c>
      <c r="B15" s="41" t="s">
        <v>82</v>
      </c>
      <c r="C15" s="66" t="s">
        <v>71</v>
      </c>
      <c r="D15" s="59" t="s">
        <v>70</v>
      </c>
      <c r="E15" s="68" t="s">
        <v>62</v>
      </c>
      <c r="F15" s="68">
        <v>500</v>
      </c>
      <c r="G15" s="57">
        <v>50.18</v>
      </c>
      <c r="H15" s="57">
        <f t="shared" si="3"/>
        <v>62.338614</v>
      </c>
      <c r="I15" s="62">
        <f t="shared" si="4"/>
        <v>25090</v>
      </c>
      <c r="J15" s="63"/>
      <c r="K15" s="64">
        <f t="shared" si="5"/>
        <v>31169.31</v>
      </c>
    </row>
    <row r="16" spans="1:14" ht="40.5" customHeight="1">
      <c r="A16" s="50" t="s">
        <v>41</v>
      </c>
      <c r="B16" s="41" t="s">
        <v>82</v>
      </c>
      <c r="C16" s="66" t="s">
        <v>65</v>
      </c>
      <c r="D16" s="59" t="s">
        <v>64</v>
      </c>
      <c r="E16" s="67" t="s">
        <v>62</v>
      </c>
      <c r="F16" s="68">
        <v>15000</v>
      </c>
      <c r="G16" s="57">
        <v>10.57</v>
      </c>
      <c r="H16" s="57">
        <f t="shared" si="3"/>
        <v>13.131111000000001</v>
      </c>
      <c r="I16" s="62">
        <f t="shared" si="4"/>
        <v>158550</v>
      </c>
      <c r="J16" s="63"/>
      <c r="K16" s="64">
        <f t="shared" si="5"/>
        <v>196966.67</v>
      </c>
    </row>
    <row r="17" spans="1:11" ht="40.5" customHeight="1">
      <c r="A17" s="50" t="s">
        <v>72</v>
      </c>
      <c r="B17" s="42" t="s">
        <v>80</v>
      </c>
      <c r="C17" s="66">
        <v>96396</v>
      </c>
      <c r="D17" s="59" t="s">
        <v>66</v>
      </c>
      <c r="E17" s="67" t="s">
        <v>62</v>
      </c>
      <c r="F17" s="68">
        <v>5000</v>
      </c>
      <c r="G17" s="57">
        <v>122.82</v>
      </c>
      <c r="H17" s="57">
        <f t="shared" si="3"/>
        <v>152.579286</v>
      </c>
      <c r="I17" s="62">
        <f t="shared" si="4"/>
        <v>614100</v>
      </c>
      <c r="J17" s="63"/>
      <c r="K17" s="64">
        <f t="shared" si="5"/>
        <v>762896.43</v>
      </c>
    </row>
    <row r="18" spans="1:11" ht="24.75" customHeight="1">
      <c r="A18" s="43" t="s">
        <v>37</v>
      </c>
      <c r="B18" s="44"/>
      <c r="C18" s="44"/>
      <c r="D18" s="45" t="s">
        <v>38</v>
      </c>
      <c r="E18" s="36"/>
      <c r="F18" s="36"/>
      <c r="G18" s="36"/>
      <c r="H18" s="47"/>
      <c r="I18" s="48">
        <f>SUM(I19:I21)</f>
        <v>718320</v>
      </c>
      <c r="J18" s="48">
        <f>ROUND(SUM(J24:J32),2)</f>
        <v>0</v>
      </c>
      <c r="K18" s="49">
        <f>SUM(K19:K21)</f>
        <v>892368.94000000006</v>
      </c>
    </row>
    <row r="19" spans="1:11" ht="40.5" customHeight="1">
      <c r="A19" s="50" t="s">
        <v>42</v>
      </c>
      <c r="B19" s="41" t="s">
        <v>82</v>
      </c>
      <c r="C19" s="66" t="s">
        <v>15</v>
      </c>
      <c r="D19" s="65" t="s">
        <v>14</v>
      </c>
      <c r="E19" s="60" t="s">
        <v>6</v>
      </c>
      <c r="F19" s="61">
        <v>11000</v>
      </c>
      <c r="G19" s="57">
        <v>19.489999999999998</v>
      </c>
      <c r="H19" s="57">
        <f t="shared" si="1"/>
        <v>24.212426999999998</v>
      </c>
      <c r="I19" s="62">
        <f t="shared" si="0"/>
        <v>214390</v>
      </c>
      <c r="J19" s="69"/>
      <c r="K19" s="64">
        <f t="shared" si="2"/>
        <v>266336.7</v>
      </c>
    </row>
    <row r="20" spans="1:11" ht="40.5" customHeight="1">
      <c r="A20" s="50" t="s">
        <v>43</v>
      </c>
      <c r="B20" s="41" t="s">
        <v>82</v>
      </c>
      <c r="C20" s="66" t="s">
        <v>17</v>
      </c>
      <c r="D20" s="59" t="s">
        <v>44</v>
      </c>
      <c r="E20" s="60" t="s">
        <v>6</v>
      </c>
      <c r="F20" s="61">
        <v>11000</v>
      </c>
      <c r="G20" s="57">
        <v>43.21</v>
      </c>
      <c r="H20" s="57">
        <f t="shared" si="1"/>
        <v>53.679783</v>
      </c>
      <c r="I20" s="62">
        <f t="shared" si="0"/>
        <v>475310</v>
      </c>
      <c r="J20" s="69"/>
      <c r="K20" s="64">
        <f t="shared" si="2"/>
        <v>590477.61</v>
      </c>
    </row>
    <row r="21" spans="1:11" ht="40.5" customHeight="1">
      <c r="A21" s="50" t="s">
        <v>47</v>
      </c>
      <c r="B21" s="41" t="s">
        <v>82</v>
      </c>
      <c r="C21" s="66" t="s">
        <v>75</v>
      </c>
      <c r="D21" s="59" t="s">
        <v>46</v>
      </c>
      <c r="E21" s="60" t="s">
        <v>6</v>
      </c>
      <c r="F21" s="61">
        <v>1000</v>
      </c>
      <c r="G21" s="57">
        <v>28.62</v>
      </c>
      <c r="H21" s="57">
        <f t="shared" si="1"/>
        <v>35.554625999999999</v>
      </c>
      <c r="I21" s="62">
        <f t="shared" si="0"/>
        <v>28620</v>
      </c>
      <c r="J21" s="69"/>
      <c r="K21" s="64">
        <f t="shared" si="2"/>
        <v>35554.629999999997</v>
      </c>
    </row>
    <row r="22" spans="1:11" ht="24.75" customHeight="1">
      <c r="A22" s="43" t="s">
        <v>48</v>
      </c>
      <c r="B22" s="44"/>
      <c r="C22" s="44"/>
      <c r="D22" s="45" t="s">
        <v>45</v>
      </c>
      <c r="E22" s="36"/>
      <c r="F22" s="36"/>
      <c r="G22" s="36"/>
      <c r="H22" s="47"/>
      <c r="I22" s="48">
        <f>SUM(I23:I25)</f>
        <v>2532560</v>
      </c>
      <c r="J22" s="48">
        <f>ROUND(SUM(J31:J35),2)</f>
        <v>0</v>
      </c>
      <c r="K22" s="49">
        <f>SUM(K23:K25)</f>
        <v>3146199.29</v>
      </c>
    </row>
    <row r="23" spans="1:11" ht="40.5" customHeight="1">
      <c r="A23" s="50" t="s">
        <v>49</v>
      </c>
      <c r="B23" s="41" t="s">
        <v>82</v>
      </c>
      <c r="C23" s="66" t="s">
        <v>18</v>
      </c>
      <c r="D23" s="59" t="s">
        <v>19</v>
      </c>
      <c r="E23" s="60" t="s">
        <v>54</v>
      </c>
      <c r="F23" s="61">
        <v>23000</v>
      </c>
      <c r="G23" s="57">
        <v>46.24</v>
      </c>
      <c r="H23" s="57">
        <f t="shared" si="1"/>
        <v>57.443952000000003</v>
      </c>
      <c r="I23" s="62">
        <f t="shared" si="0"/>
        <v>1063520</v>
      </c>
      <c r="J23" s="69"/>
      <c r="K23" s="64">
        <f t="shared" si="2"/>
        <v>1321210.8999999999</v>
      </c>
    </row>
    <row r="24" spans="1:11" ht="40.5" customHeight="1">
      <c r="A24" s="50" t="s">
        <v>50</v>
      </c>
      <c r="B24" s="41" t="s">
        <v>82</v>
      </c>
      <c r="C24" s="66" t="s">
        <v>76</v>
      </c>
      <c r="D24" s="59" t="s">
        <v>22</v>
      </c>
      <c r="E24" s="60" t="s">
        <v>54</v>
      </c>
      <c r="F24" s="61">
        <v>30000</v>
      </c>
      <c r="G24" s="57">
        <v>24.98</v>
      </c>
      <c r="H24" s="57">
        <f t="shared" si="1"/>
        <v>31.032654000000001</v>
      </c>
      <c r="I24" s="62">
        <f t="shared" si="0"/>
        <v>749400</v>
      </c>
      <c r="J24" s="70"/>
      <c r="K24" s="64">
        <f t="shared" si="2"/>
        <v>930979.62</v>
      </c>
    </row>
    <row r="25" spans="1:11" ht="40.5" customHeight="1">
      <c r="A25" s="50" t="s">
        <v>51</v>
      </c>
      <c r="B25" s="41" t="s">
        <v>82</v>
      </c>
      <c r="C25" s="66" t="s">
        <v>53</v>
      </c>
      <c r="D25" s="59" t="s">
        <v>52</v>
      </c>
      <c r="E25" s="60" t="s">
        <v>54</v>
      </c>
      <c r="F25" s="61">
        <v>12000</v>
      </c>
      <c r="G25" s="57">
        <v>59.97</v>
      </c>
      <c r="H25" s="57">
        <f t="shared" si="1"/>
        <v>74.500731000000002</v>
      </c>
      <c r="I25" s="62">
        <f t="shared" si="0"/>
        <v>719640</v>
      </c>
      <c r="J25" s="70"/>
      <c r="K25" s="64">
        <f t="shared" si="2"/>
        <v>894008.77</v>
      </c>
    </row>
    <row r="26" spans="1:11" ht="24.75" customHeight="1">
      <c r="A26" s="43" t="s">
        <v>55</v>
      </c>
      <c r="B26" s="44"/>
      <c r="C26" s="44"/>
      <c r="D26" s="45" t="s">
        <v>56</v>
      </c>
      <c r="E26" s="36"/>
      <c r="F26" s="36"/>
      <c r="G26" s="36"/>
      <c r="H26" s="47"/>
      <c r="I26" s="48">
        <f>SUM(I27)</f>
        <v>15440</v>
      </c>
      <c r="J26" s="48">
        <f>ROUND(SUM(J35:J39),2)</f>
        <v>0</v>
      </c>
      <c r="K26" s="49">
        <f>SUM(K27)</f>
        <v>19181.11</v>
      </c>
    </row>
    <row r="27" spans="1:11" ht="40.5" customHeight="1">
      <c r="A27" s="50" t="s">
        <v>59</v>
      </c>
      <c r="B27" s="41" t="s">
        <v>82</v>
      </c>
      <c r="C27" s="66" t="s">
        <v>77</v>
      </c>
      <c r="D27" s="59" t="s">
        <v>57</v>
      </c>
      <c r="E27" s="60" t="s">
        <v>58</v>
      </c>
      <c r="F27" s="61">
        <v>1000</v>
      </c>
      <c r="G27" s="57">
        <v>15.44</v>
      </c>
      <c r="H27" s="57">
        <f t="shared" ref="H27" si="6">G27*1.2423</f>
        <v>19.181111999999999</v>
      </c>
      <c r="I27" s="62">
        <f t="shared" ref="I27" si="7">ROUND(F27*G27,2)</f>
        <v>15440</v>
      </c>
      <c r="J27" s="70"/>
      <c r="K27" s="64">
        <f t="shared" ref="K27" si="8">ROUND(H27*F27,2)</f>
        <v>19181.11</v>
      </c>
    </row>
    <row r="28" spans="1:11" ht="24.75" customHeight="1">
      <c r="A28" s="43" t="s">
        <v>63</v>
      </c>
      <c r="B28" s="44"/>
      <c r="C28" s="44"/>
      <c r="D28" s="45" t="s">
        <v>79</v>
      </c>
      <c r="E28" s="36"/>
      <c r="F28" s="36"/>
      <c r="G28" s="36"/>
      <c r="H28" s="47"/>
      <c r="I28" s="48">
        <f>SUM(I29)</f>
        <v>24980</v>
      </c>
      <c r="J28" s="48">
        <f>ROUND(SUM(J37:J41),2)</f>
        <v>0</v>
      </c>
      <c r="K28" s="49">
        <f>SUM(K29)</f>
        <v>31032.65</v>
      </c>
    </row>
    <row r="29" spans="1:11" ht="40.5" customHeight="1">
      <c r="A29" s="50" t="s">
        <v>69</v>
      </c>
      <c r="B29" s="41" t="s">
        <v>82</v>
      </c>
      <c r="C29" s="66" t="s">
        <v>68</v>
      </c>
      <c r="D29" s="59" t="s">
        <v>67</v>
      </c>
      <c r="E29" s="60" t="s">
        <v>62</v>
      </c>
      <c r="F29" s="61">
        <v>500</v>
      </c>
      <c r="G29" s="57">
        <v>49.96</v>
      </c>
      <c r="H29" s="57">
        <f t="shared" ref="H29" si="9">G29*1.2423</f>
        <v>62.065308000000002</v>
      </c>
      <c r="I29" s="62">
        <f t="shared" ref="I29" si="10">ROUND(F29*G29,2)</f>
        <v>24980</v>
      </c>
      <c r="J29" s="70"/>
      <c r="K29" s="64">
        <f t="shared" ref="K29" si="11">ROUND(H29*F29,2)</f>
        <v>31032.65</v>
      </c>
    </row>
    <row r="30" spans="1:11">
      <c r="A30" s="27"/>
      <c r="B30" s="28"/>
      <c r="C30" s="33"/>
      <c r="D30" s="29"/>
      <c r="E30" s="34"/>
      <c r="F30" s="30"/>
      <c r="G30" s="31"/>
      <c r="H30" s="32"/>
      <c r="I30" s="35"/>
      <c r="J30" s="56"/>
      <c r="K30" s="37"/>
    </row>
    <row r="31" spans="1:11" ht="15.75">
      <c r="A31" s="85"/>
      <c r="B31" s="86"/>
      <c r="C31" s="86"/>
      <c r="D31" s="86"/>
      <c r="E31" s="86"/>
      <c r="F31" s="86"/>
      <c r="G31" s="86"/>
      <c r="H31" s="54"/>
      <c r="I31" s="38"/>
      <c r="J31" s="39"/>
      <c r="K31" s="40">
        <f>SUM(K6:K30)/2</f>
        <v>5741649.7499999991</v>
      </c>
    </row>
    <row r="32" spans="1:11" s="12" customFormat="1" ht="15" customHeight="1">
      <c r="A32" s="8"/>
      <c r="B32" s="9"/>
      <c r="C32" s="9"/>
      <c r="D32" s="10"/>
      <c r="E32" s="9"/>
      <c r="F32" s="11"/>
      <c r="G32" s="11"/>
      <c r="H32" s="11"/>
      <c r="I32" s="11"/>
      <c r="J32" s="11"/>
      <c r="K32" s="19"/>
    </row>
    <row r="33" spans="1:11" s="7" customFormat="1" ht="26.25" customHeight="1" thickBot="1">
      <c r="A33" s="16"/>
      <c r="B33" s="17"/>
      <c r="C33" s="17"/>
      <c r="D33" s="17"/>
      <c r="E33" s="17"/>
      <c r="F33" s="17"/>
      <c r="G33" s="17"/>
      <c r="H33" s="17"/>
      <c r="I33" s="17"/>
      <c r="J33" s="17"/>
      <c r="K33" s="20"/>
    </row>
    <row r="34" spans="1:11" s="12" customFormat="1" ht="27" customHeight="1">
      <c r="A34" s="13"/>
      <c r="B34" s="14"/>
      <c r="C34" s="14"/>
      <c r="D34" s="71" t="s">
        <v>29</v>
      </c>
      <c r="E34" s="6"/>
      <c r="F34" s="6"/>
      <c r="G34" s="6"/>
      <c r="H34" s="6"/>
      <c r="I34" s="6"/>
      <c r="J34" s="6"/>
      <c r="K34" s="15"/>
    </row>
    <row r="35" spans="1:11" s="12" customFormat="1" ht="12.75">
      <c r="A35" s="13"/>
      <c r="B35" s="14"/>
      <c r="C35" s="14"/>
      <c r="D35" s="72"/>
      <c r="E35" s="6"/>
      <c r="F35" s="6"/>
      <c r="G35" s="6"/>
      <c r="H35" s="6"/>
      <c r="I35" s="6"/>
      <c r="J35" s="6"/>
      <c r="K35" s="15"/>
    </row>
    <row r="36" spans="1:11" s="12" customFormat="1" ht="12.75">
      <c r="A36" s="13"/>
      <c r="B36" s="14"/>
      <c r="C36" s="14"/>
      <c r="D36" s="72"/>
      <c r="E36" s="6"/>
      <c r="F36" s="6"/>
      <c r="G36" s="6"/>
      <c r="H36" s="6"/>
      <c r="I36" s="6"/>
      <c r="J36" s="6"/>
      <c r="K36" s="15"/>
    </row>
    <row r="37" spans="1:11" s="12" customFormat="1" ht="12.75">
      <c r="A37" s="13"/>
      <c r="B37" s="14"/>
      <c r="C37" s="14"/>
      <c r="D37" s="72"/>
      <c r="E37" s="6"/>
      <c r="F37" s="6"/>
      <c r="G37" s="6"/>
      <c r="H37" s="6"/>
      <c r="I37" s="6"/>
      <c r="J37" s="6"/>
      <c r="K37" s="15"/>
    </row>
    <row r="38" spans="1:11" s="12" customFormat="1" ht="12.75">
      <c r="A38" s="13"/>
      <c r="B38" s="14"/>
      <c r="C38" s="14"/>
      <c r="D38" s="72"/>
      <c r="E38" s="6"/>
      <c r="F38" s="6"/>
      <c r="G38" s="6"/>
      <c r="H38" s="6"/>
      <c r="I38" s="6"/>
      <c r="J38" s="6"/>
      <c r="K38" s="15"/>
    </row>
    <row r="39" spans="1:11">
      <c r="A39" s="21"/>
      <c r="B39" s="3"/>
      <c r="C39" s="3"/>
      <c r="D39" s="3"/>
      <c r="E39" s="3"/>
      <c r="F39" s="3"/>
      <c r="G39" s="3"/>
      <c r="H39" s="3"/>
      <c r="I39" s="3"/>
      <c r="J39" s="3"/>
      <c r="K39" s="22"/>
    </row>
    <row r="40" spans="1:11">
      <c r="A40" s="21"/>
      <c r="B40" s="3"/>
      <c r="C40" s="3"/>
      <c r="D40" s="3"/>
      <c r="E40" s="3"/>
      <c r="F40" s="3"/>
      <c r="G40" s="3"/>
      <c r="H40" s="3"/>
      <c r="I40" s="3"/>
      <c r="J40" s="3"/>
      <c r="K40" s="22"/>
    </row>
    <row r="41" spans="1:11">
      <c r="A41" s="21"/>
      <c r="B41" s="3"/>
      <c r="C41" s="3"/>
      <c r="D41" s="3"/>
      <c r="E41" s="3"/>
      <c r="F41" s="3"/>
      <c r="G41" s="3"/>
      <c r="H41" s="3"/>
      <c r="I41" s="3"/>
      <c r="J41" s="3"/>
      <c r="K41" s="22"/>
    </row>
    <row r="42" spans="1:11">
      <c r="A42" s="21"/>
      <c r="B42" s="3"/>
      <c r="C42" s="3"/>
      <c r="D42" s="3"/>
      <c r="E42" s="3"/>
      <c r="F42" s="3"/>
      <c r="G42" s="3"/>
      <c r="H42" s="3"/>
      <c r="I42" s="3"/>
      <c r="J42" s="3"/>
      <c r="K42" s="22"/>
    </row>
    <row r="43" spans="1:11">
      <c r="A43" s="21"/>
      <c r="B43" s="3"/>
      <c r="C43" s="3"/>
      <c r="D43" s="3"/>
      <c r="E43" s="3"/>
      <c r="F43" s="3"/>
      <c r="G43" s="3"/>
      <c r="H43" s="3"/>
      <c r="I43" s="3"/>
      <c r="J43" s="3"/>
      <c r="K43" s="22"/>
    </row>
    <row r="44" spans="1:11">
      <c r="A44" s="21"/>
      <c r="B44" s="3"/>
      <c r="C44" s="3"/>
      <c r="D44" s="3"/>
      <c r="E44" s="3"/>
      <c r="F44" s="3"/>
      <c r="G44" s="3"/>
      <c r="H44" s="3"/>
      <c r="I44" s="3"/>
      <c r="J44" s="3"/>
      <c r="K44" s="22"/>
    </row>
    <row r="45" spans="1:11">
      <c r="A45" s="21"/>
      <c r="B45" s="3"/>
      <c r="C45" s="3"/>
      <c r="D45" s="3"/>
      <c r="E45" s="3"/>
      <c r="F45" s="3"/>
      <c r="G45" s="3"/>
      <c r="H45" s="3"/>
      <c r="I45" s="3"/>
      <c r="J45" s="3"/>
      <c r="K45" s="22"/>
    </row>
    <row r="46" spans="1:11" ht="15.75" thickBot="1">
      <c r="A46" s="23"/>
      <c r="B46" s="24"/>
      <c r="C46" s="24"/>
      <c r="D46" s="24"/>
      <c r="E46" s="24"/>
      <c r="F46" s="24"/>
      <c r="G46" s="24"/>
      <c r="H46" s="24"/>
      <c r="I46" s="24"/>
      <c r="J46" s="24"/>
      <c r="K46" s="25"/>
    </row>
  </sheetData>
  <mergeCells count="6">
    <mergeCell ref="D34:D38"/>
    <mergeCell ref="A2:K2"/>
    <mergeCell ref="A3:K3"/>
    <mergeCell ref="A4:H4"/>
    <mergeCell ref="I4:K4"/>
    <mergeCell ref="A31:G31"/>
  </mergeCells>
  <pageMargins left="0.511811024" right="0.511811024" top="0.78740157499999996" bottom="0.78740157499999996" header="0.31496062000000002" footer="0.31496062000000002"/>
  <pageSetup paperSize="9" scale="5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Pavimentação Bloquete 19 Etp 2 </vt:lpstr>
      <vt:lpstr>'Pavimentação Bloquete 19 Etp 2 '!Area_de_impressao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cristina.lanna</dc:creator>
  <cp:lastModifiedBy>DANIELA LUIZA ZANATTA</cp:lastModifiedBy>
  <cp:lastPrinted>2019-01-14T11:50:51Z</cp:lastPrinted>
  <dcterms:created xsi:type="dcterms:W3CDTF">2017-02-13T13:36:42Z</dcterms:created>
  <dcterms:modified xsi:type="dcterms:W3CDTF">2019-08-20T17:57:06Z</dcterms:modified>
</cp:coreProperties>
</file>